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грам 2025\"/>
    </mc:Choice>
  </mc:AlternateContent>
  <bookViews>
    <workbookView xWindow="600" yWindow="285" windowWidth="20700" windowHeight="9690"/>
  </bookViews>
  <sheets>
    <sheet name="итал" sheetId="1" r:id="rId1"/>
  </sheets>
  <calcPr calcId="162913"/>
</workbook>
</file>

<file path=xl/calcChain.xml><?xml version="1.0" encoding="utf-8"?>
<calcChain xmlns="http://schemas.openxmlformats.org/spreadsheetml/2006/main">
  <c r="D8" i="1" l="1"/>
  <c r="K17" i="1"/>
  <c r="I9" i="1"/>
  <c r="L25" i="1" l="1"/>
  <c r="E25" i="1"/>
  <c r="M24" i="1"/>
  <c r="E24" i="1"/>
  <c r="M23" i="1"/>
  <c r="H23" i="1"/>
  <c r="E23" i="1"/>
  <c r="M22" i="1"/>
  <c r="M21" i="1"/>
  <c r="C19" i="1"/>
  <c r="E19" i="1" s="1"/>
  <c r="C18" i="1"/>
  <c r="E18" i="1" s="1"/>
  <c r="H17" i="1"/>
  <c r="C22" i="1" s="1"/>
  <c r="E22" i="1" s="1"/>
  <c r="E16" i="1"/>
  <c r="D9" i="1"/>
  <c r="M25" i="1" l="1"/>
  <c r="K9" i="1" s="1"/>
  <c r="C17" i="1" s="1"/>
  <c r="E17" i="1" s="1"/>
  <c r="E20" i="1" s="1"/>
  <c r="E8" i="1"/>
  <c r="K25" i="1"/>
  <c r="K8" i="1" s="1"/>
  <c r="D10" i="1"/>
  <c r="E9" i="1"/>
  <c r="D11" i="1" l="1"/>
  <c r="E10" i="1"/>
  <c r="D12" i="1" l="1"/>
  <c r="E12" i="1" s="1"/>
  <c r="E11" i="1"/>
  <c r="E13" i="1" l="1"/>
  <c r="E27" i="1" s="1"/>
  <c r="I4" i="1" l="1"/>
</calcChain>
</file>

<file path=xl/sharedStrings.xml><?xml version="1.0" encoding="utf-8"?>
<sst xmlns="http://schemas.openxmlformats.org/spreadsheetml/2006/main" count="57" uniqueCount="41">
  <si>
    <t>кол-во туристов</t>
  </si>
  <si>
    <t>Себестоимость</t>
  </si>
  <si>
    <t>отели</t>
  </si>
  <si>
    <t>принято</t>
  </si>
  <si>
    <t>чехия</t>
  </si>
  <si>
    <t>топливо</t>
  </si>
  <si>
    <t>км</t>
  </si>
  <si>
    <t>литры</t>
  </si>
  <si>
    <t>стоимость</t>
  </si>
  <si>
    <t xml:space="preserve"> </t>
  </si>
  <si>
    <t>гиды</t>
  </si>
  <si>
    <t>дороги</t>
  </si>
  <si>
    <t>польша</t>
  </si>
  <si>
    <t>РБ</t>
  </si>
  <si>
    <t>РП</t>
  </si>
  <si>
    <t>транспорт</t>
  </si>
  <si>
    <t>австр</t>
  </si>
  <si>
    <t>аренда</t>
  </si>
  <si>
    <t>итал</t>
  </si>
  <si>
    <t>паркинг</t>
  </si>
  <si>
    <t>заправка</t>
  </si>
  <si>
    <t>количество</t>
  </si>
  <si>
    <t>затраты</t>
  </si>
  <si>
    <t>транк</t>
  </si>
  <si>
    <t>стоянка</t>
  </si>
  <si>
    <t>командировка</t>
  </si>
  <si>
    <t>прочее</t>
  </si>
  <si>
    <t>телефон</t>
  </si>
  <si>
    <t>ИТОГО</t>
  </si>
  <si>
    <t>брно</t>
  </si>
  <si>
    <t>удине</t>
  </si>
  <si>
    <t>ницца</t>
  </si>
  <si>
    <t>карнавал фр</t>
  </si>
  <si>
    <t>франция</t>
  </si>
  <si>
    <t>2ночи</t>
  </si>
  <si>
    <t>итал+австр</t>
  </si>
  <si>
    <t>франц</t>
  </si>
  <si>
    <t>грац</t>
  </si>
  <si>
    <t>болон</t>
  </si>
  <si>
    <t>мент</t>
  </si>
  <si>
    <t>ген +инсб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</si>
</sst>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0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1" xfId="0" applyFont="1" applyBorder="1"/>
    <xf numFmtId="0" fontId="5" fillId="0" borderId="5" xfId="0" applyFont="1" applyBorder="1"/>
    <xf numFmtId="0" fontId="4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0" fontId="3" fillId="0" borderId="6" xfId="0" applyFont="1" applyBorder="1"/>
    <xf numFmtId="0" fontId="2" fillId="0" borderId="0" xfId="0" applyFont="1" applyFill="1" applyBorder="1"/>
    <xf numFmtId="0" fontId="2" fillId="0" borderId="11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5" fillId="0" borderId="2" xfId="0" applyFont="1" applyFill="1" applyBorder="1"/>
    <xf numFmtId="0" fontId="2" fillId="0" borderId="2" xfId="0" applyFont="1" applyFill="1" applyBorder="1"/>
    <xf numFmtId="0" fontId="2" fillId="0" borderId="6" xfId="0" applyFont="1" applyBorder="1"/>
    <xf numFmtId="0" fontId="2" fillId="0" borderId="8" xfId="0" applyFont="1" applyFill="1" applyBorder="1"/>
    <xf numFmtId="0" fontId="3" fillId="0" borderId="7" xfId="0" applyFont="1" applyFill="1" applyBorder="1"/>
    <xf numFmtId="0" fontId="2" fillId="0" borderId="10" xfId="0" applyFont="1" applyFill="1" applyBorder="1"/>
    <xf numFmtId="0" fontId="5" fillId="0" borderId="11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2" xfId="0" applyFont="1" applyFill="1" applyBorder="1"/>
    <xf numFmtId="0" fontId="5" fillId="0" borderId="4" xfId="0" applyFont="1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5" fillId="0" borderId="7" xfId="0" applyFont="1" applyFill="1" applyBorder="1"/>
    <xf numFmtId="0" fontId="4" fillId="0" borderId="7" xfId="0" applyFont="1" applyFill="1" applyBorder="1"/>
    <xf numFmtId="0" fontId="3" fillId="0" borderId="3" xfId="0" applyFont="1" applyBorder="1"/>
    <xf numFmtId="0" fontId="3" fillId="0" borderId="7" xfId="0" applyFont="1" applyBorder="1"/>
    <xf numFmtId="0" fontId="2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3" borderId="0" xfId="0" applyFont="1" applyFill="1"/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tabSelected="1" workbookViewId="0">
      <selection activeCell="N10" sqref="N10"/>
    </sheetView>
  </sheetViews>
  <sheetFormatPr defaultRowHeight="15" x14ac:dyDescent="0.25"/>
  <cols>
    <col min="2" max="2" width="16.140625" customWidth="1"/>
    <col min="7" max="7" width="12.28515625" customWidth="1"/>
    <col min="10" max="10" width="12.7109375" customWidth="1"/>
    <col min="13" max="13" width="13.28515625" customWidth="1"/>
    <col min="14" max="14" width="12.28515625" customWidth="1"/>
  </cols>
  <sheetData>
    <row r="2" spans="1:15" x14ac:dyDescent="0.25">
      <c r="A2" s="1"/>
      <c r="B2" s="2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0"/>
      <c r="M3" s="1"/>
      <c r="N3" s="1"/>
    </row>
    <row r="4" spans="1:15" x14ac:dyDescent="0.25">
      <c r="A4" s="1"/>
      <c r="B4" s="1" t="s">
        <v>0</v>
      </c>
      <c r="C4" s="3"/>
      <c r="D4" s="3">
        <v>45</v>
      </c>
      <c r="E4" s="1"/>
      <c r="F4" s="1"/>
      <c r="G4" s="1" t="s">
        <v>1</v>
      </c>
      <c r="H4" s="1"/>
      <c r="I4" s="4">
        <f>E27/D4</f>
        <v>566.38888888888891</v>
      </c>
      <c r="J4" s="1"/>
      <c r="K4" s="1"/>
      <c r="L4" s="48">
        <v>35</v>
      </c>
      <c r="M4" s="48">
        <v>40</v>
      </c>
      <c r="N4" s="48">
        <v>40</v>
      </c>
      <c r="O4" s="48">
        <v>50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3"/>
      <c r="J5" s="1"/>
      <c r="K5" s="1"/>
      <c r="L5" s="49">
        <v>640</v>
      </c>
      <c r="M5" s="49">
        <v>600</v>
      </c>
      <c r="N5" s="49">
        <v>570</v>
      </c>
      <c r="O5" s="49">
        <v>545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5"/>
    </row>
    <row r="7" spans="1:15" x14ac:dyDescent="0.25">
      <c r="A7" s="1"/>
      <c r="B7" s="6" t="s">
        <v>2</v>
      </c>
      <c r="C7" s="7"/>
      <c r="D7" s="7"/>
      <c r="E7" s="8"/>
      <c r="F7" s="1"/>
      <c r="G7" s="1"/>
      <c r="H7" s="1"/>
      <c r="I7" s="1"/>
      <c r="J7" s="9"/>
      <c r="K7" s="9"/>
      <c r="L7" s="1"/>
      <c r="M7" s="10" t="s">
        <v>3</v>
      </c>
      <c r="N7" s="11" t="s">
        <v>9</v>
      </c>
    </row>
    <row r="8" spans="1:15" x14ac:dyDescent="0.25">
      <c r="A8" s="1">
        <v>1</v>
      </c>
      <c r="B8" s="12" t="s">
        <v>29</v>
      </c>
      <c r="C8" s="13">
        <v>40</v>
      </c>
      <c r="D8" s="7">
        <f>D4+3</f>
        <v>48</v>
      </c>
      <c r="E8" s="8">
        <f>C8*D8</f>
        <v>1920</v>
      </c>
      <c r="F8" s="1"/>
      <c r="G8" s="14" t="s">
        <v>5</v>
      </c>
      <c r="H8" s="15" t="s">
        <v>6</v>
      </c>
      <c r="I8" s="15" t="s">
        <v>7</v>
      </c>
      <c r="J8" s="16" t="s">
        <v>8</v>
      </c>
      <c r="K8" s="17">
        <f>K25</f>
        <v>1.7363636363636363</v>
      </c>
      <c r="L8" s="1"/>
      <c r="M8" s="1" t="s">
        <v>9</v>
      </c>
      <c r="N8" s="1" t="s">
        <v>9</v>
      </c>
      <c r="O8" t="s">
        <v>9</v>
      </c>
    </row>
    <row r="9" spans="1:15" x14ac:dyDescent="0.25">
      <c r="A9" s="1">
        <v>2</v>
      </c>
      <c r="B9" s="18" t="s">
        <v>30</v>
      </c>
      <c r="C9" s="9">
        <v>40</v>
      </c>
      <c r="D9" s="9">
        <f>D8</f>
        <v>48</v>
      </c>
      <c r="E9" s="19">
        <f>C9*D9</f>
        <v>1920</v>
      </c>
      <c r="F9" s="1"/>
      <c r="G9" s="20"/>
      <c r="H9" s="21">
        <v>5500</v>
      </c>
      <c r="I9" s="21">
        <f>H9/100*35</f>
        <v>1925</v>
      </c>
      <c r="J9" s="22" t="s">
        <v>9</v>
      </c>
      <c r="K9" s="23">
        <f>M25</f>
        <v>3342.5</v>
      </c>
      <c r="L9" s="1"/>
      <c r="M9" s="1" t="s">
        <v>9</v>
      </c>
      <c r="N9" s="1" t="s">
        <v>9</v>
      </c>
    </row>
    <row r="10" spans="1:15" x14ac:dyDescent="0.25">
      <c r="A10" s="1">
        <v>3</v>
      </c>
      <c r="B10" s="18" t="s">
        <v>33</v>
      </c>
      <c r="C10" s="9">
        <v>110</v>
      </c>
      <c r="D10" s="9">
        <f>D9</f>
        <v>48</v>
      </c>
      <c r="E10" s="19">
        <f>C10*D10</f>
        <v>5280</v>
      </c>
      <c r="F10" s="1" t="s">
        <v>34</v>
      </c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>
        <v>4</v>
      </c>
      <c r="B11" s="18" t="s">
        <v>18</v>
      </c>
      <c r="C11" s="9">
        <v>90</v>
      </c>
      <c r="D11" s="9">
        <f>D10</f>
        <v>48</v>
      </c>
      <c r="E11" s="19">
        <f>C11*D11</f>
        <v>4320</v>
      </c>
      <c r="F11" s="1" t="s">
        <v>34</v>
      </c>
      <c r="G11" s="24" t="s">
        <v>10</v>
      </c>
      <c r="H11" s="16"/>
      <c r="I11" s="1"/>
      <c r="J11" s="24" t="s">
        <v>11</v>
      </c>
      <c r="K11" s="16"/>
      <c r="L11" s="1"/>
      <c r="M11" s="1"/>
      <c r="N11" s="1"/>
    </row>
    <row r="12" spans="1:15" x14ac:dyDescent="0.25">
      <c r="A12" s="1">
        <v>5</v>
      </c>
      <c r="B12" s="18" t="s">
        <v>12</v>
      </c>
      <c r="C12" s="9">
        <v>35</v>
      </c>
      <c r="D12" s="25">
        <f>D11</f>
        <v>48</v>
      </c>
      <c r="E12" s="26">
        <f>C12*D12</f>
        <v>1680</v>
      </c>
      <c r="F12" s="27"/>
      <c r="G12" s="28" t="s">
        <v>37</v>
      </c>
      <c r="H12" s="29">
        <v>150</v>
      </c>
      <c r="I12" s="27"/>
      <c r="J12" s="28" t="s">
        <v>13</v>
      </c>
      <c r="K12" s="30">
        <v>90</v>
      </c>
      <c r="L12" s="1"/>
      <c r="M12" s="1"/>
      <c r="N12" s="1"/>
    </row>
    <row r="13" spans="1:15" x14ac:dyDescent="0.25">
      <c r="A13" s="1"/>
      <c r="B13" s="31"/>
      <c r="C13" s="15"/>
      <c r="D13" s="32"/>
      <c r="E13" s="33">
        <f>SUM(E8:E12)</f>
        <v>15120</v>
      </c>
      <c r="F13" s="27"/>
      <c r="G13" s="34" t="s">
        <v>38</v>
      </c>
      <c r="H13" s="35">
        <v>150</v>
      </c>
      <c r="I13" s="27"/>
      <c r="J13" s="34" t="s">
        <v>14</v>
      </c>
      <c r="K13" s="26">
        <v>110</v>
      </c>
      <c r="L13" s="1"/>
      <c r="M13" s="1"/>
      <c r="N13" s="1"/>
    </row>
    <row r="14" spans="1:15" x14ac:dyDescent="0.25">
      <c r="A14" s="1"/>
      <c r="B14" s="9"/>
      <c r="C14" s="9"/>
      <c r="D14" s="25"/>
      <c r="E14" s="25"/>
      <c r="F14" s="27"/>
      <c r="G14" s="34" t="s">
        <v>31</v>
      </c>
      <c r="H14" s="35">
        <v>150</v>
      </c>
      <c r="I14" s="27"/>
      <c r="J14" s="34" t="s">
        <v>4</v>
      </c>
      <c r="K14" s="35">
        <v>40</v>
      </c>
      <c r="L14" s="1"/>
      <c r="M14" s="1"/>
      <c r="N14" s="1"/>
    </row>
    <row r="15" spans="1:15" x14ac:dyDescent="0.25">
      <c r="A15" s="1"/>
      <c r="B15" s="6" t="s">
        <v>15</v>
      </c>
      <c r="C15" s="7"/>
      <c r="D15" s="36"/>
      <c r="E15" s="30"/>
      <c r="F15" s="27"/>
      <c r="G15" s="34" t="s">
        <v>39</v>
      </c>
      <c r="H15" s="35">
        <v>150</v>
      </c>
      <c r="I15" s="27"/>
      <c r="J15" s="34" t="s">
        <v>35</v>
      </c>
      <c r="K15" s="35">
        <v>500</v>
      </c>
      <c r="L15" s="1"/>
      <c r="M15" s="1"/>
      <c r="N15" s="1"/>
    </row>
    <row r="16" spans="1:15" x14ac:dyDescent="0.25">
      <c r="A16" s="1"/>
      <c r="B16" s="12" t="s">
        <v>17</v>
      </c>
      <c r="C16" s="7">
        <v>440</v>
      </c>
      <c r="D16" s="36">
        <v>9</v>
      </c>
      <c r="E16" s="29">
        <f>C16*D16</f>
        <v>3960</v>
      </c>
      <c r="F16" s="27"/>
      <c r="G16" s="34" t="s">
        <v>40</v>
      </c>
      <c r="H16" s="35">
        <v>300</v>
      </c>
      <c r="I16" s="27"/>
      <c r="J16" s="34" t="s">
        <v>36</v>
      </c>
      <c r="K16" s="35">
        <v>400</v>
      </c>
      <c r="L16" s="1"/>
      <c r="M16" s="1"/>
      <c r="N16" s="1"/>
    </row>
    <row r="17" spans="1:14" x14ac:dyDescent="0.25">
      <c r="A17" s="1"/>
      <c r="B17" s="18" t="s">
        <v>5</v>
      </c>
      <c r="C17" s="9">
        <f>K9</f>
        <v>3342.5</v>
      </c>
      <c r="D17" s="25">
        <v>1</v>
      </c>
      <c r="E17" s="35">
        <f>C17*D17</f>
        <v>3342.5</v>
      </c>
      <c r="F17" s="27"/>
      <c r="G17" s="37"/>
      <c r="H17" s="33">
        <f>SUM(H12:H16)</f>
        <v>900</v>
      </c>
      <c r="I17" s="27"/>
      <c r="J17" s="37"/>
      <c r="K17" s="33">
        <f>K12+K13+K14+K15+K16</f>
        <v>1140</v>
      </c>
      <c r="L17" s="1"/>
      <c r="M17" s="1"/>
      <c r="N17" s="1"/>
    </row>
    <row r="18" spans="1:14" x14ac:dyDescent="0.25">
      <c r="A18" s="1"/>
      <c r="B18" s="18" t="s">
        <v>11</v>
      </c>
      <c r="C18" s="9">
        <f>K17</f>
        <v>1140</v>
      </c>
      <c r="D18" s="25">
        <v>1</v>
      </c>
      <c r="E18" s="35">
        <f>C18*D18</f>
        <v>1140</v>
      </c>
      <c r="F18" s="27"/>
      <c r="G18" s="25"/>
      <c r="H18" s="25"/>
      <c r="I18" s="27"/>
      <c r="J18" s="25"/>
      <c r="K18" s="25"/>
      <c r="L18" s="1"/>
      <c r="M18" s="1"/>
      <c r="N18" s="1"/>
    </row>
    <row r="19" spans="1:14" x14ac:dyDescent="0.25">
      <c r="A19" s="1"/>
      <c r="B19" s="20" t="s">
        <v>19</v>
      </c>
      <c r="C19" s="21">
        <f>H23</f>
        <v>300</v>
      </c>
      <c r="D19" s="38">
        <v>1</v>
      </c>
      <c r="E19" s="39">
        <f>C19*D19</f>
        <v>300</v>
      </c>
      <c r="F19" s="27"/>
      <c r="G19" s="40" t="s">
        <v>19</v>
      </c>
      <c r="H19" s="41"/>
      <c r="I19" s="27"/>
      <c r="J19" s="42" t="s">
        <v>20</v>
      </c>
      <c r="K19" s="36" t="s">
        <v>8</v>
      </c>
      <c r="L19" s="7" t="s">
        <v>21</v>
      </c>
      <c r="M19" s="8" t="s">
        <v>22</v>
      </c>
      <c r="N19" s="1"/>
    </row>
    <row r="20" spans="1:14" x14ac:dyDescent="0.25">
      <c r="A20" s="1"/>
      <c r="B20" s="20"/>
      <c r="C20" s="21"/>
      <c r="D20" s="38"/>
      <c r="E20" s="43">
        <f>SUM(E16:E19)</f>
        <v>8742.5</v>
      </c>
      <c r="F20" s="27"/>
      <c r="G20" s="28" t="s">
        <v>23</v>
      </c>
      <c r="H20" s="29">
        <v>0</v>
      </c>
      <c r="I20" s="27"/>
      <c r="J20" s="42"/>
      <c r="K20" s="36"/>
      <c r="L20" s="7"/>
      <c r="M20" s="8"/>
      <c r="N20" s="1"/>
    </row>
    <row r="21" spans="1:14" x14ac:dyDescent="0.25">
      <c r="A21" s="1"/>
      <c r="B21" s="1"/>
      <c r="C21" s="1"/>
      <c r="D21" s="1"/>
      <c r="E21" s="1"/>
      <c r="F21" s="27"/>
      <c r="G21" s="34" t="s">
        <v>9</v>
      </c>
      <c r="H21" s="35">
        <v>0</v>
      </c>
      <c r="I21" s="27"/>
      <c r="J21" s="28" t="s">
        <v>13</v>
      </c>
      <c r="K21" s="36">
        <v>1.1000000000000001</v>
      </c>
      <c r="L21" s="7">
        <v>900</v>
      </c>
      <c r="M21" s="8">
        <f>L21*K21</f>
        <v>990.00000000000011</v>
      </c>
      <c r="N21" s="1"/>
    </row>
    <row r="22" spans="1:14" x14ac:dyDescent="0.25">
      <c r="A22" s="1"/>
      <c r="B22" s="24" t="s">
        <v>10</v>
      </c>
      <c r="C22" s="15">
        <f>H17</f>
        <v>900</v>
      </c>
      <c r="D22" s="32">
        <v>1</v>
      </c>
      <c r="E22" s="44">
        <f>C22*D22</f>
        <v>900</v>
      </c>
      <c r="F22" s="27"/>
      <c r="G22" s="34" t="s">
        <v>24</v>
      </c>
      <c r="H22" s="35">
        <v>300</v>
      </c>
      <c r="I22" s="27"/>
      <c r="J22" s="34" t="s">
        <v>14</v>
      </c>
      <c r="K22" s="25">
        <v>2</v>
      </c>
      <c r="L22" s="9">
        <v>420</v>
      </c>
      <c r="M22" s="19">
        <f>L22*K22</f>
        <v>840</v>
      </c>
      <c r="N22" s="1"/>
    </row>
    <row r="23" spans="1:14" x14ac:dyDescent="0.25">
      <c r="A23" s="1"/>
      <c r="B23" s="24" t="s">
        <v>25</v>
      </c>
      <c r="C23" s="15">
        <v>70</v>
      </c>
      <c r="D23" s="32">
        <v>9</v>
      </c>
      <c r="E23" s="44">
        <f>C23*D23</f>
        <v>630</v>
      </c>
      <c r="F23" s="27"/>
      <c r="G23" s="37"/>
      <c r="H23" s="45">
        <f>SUM(H20:H22)</f>
        <v>300</v>
      </c>
      <c r="I23" s="27"/>
      <c r="J23" s="34" t="s">
        <v>16</v>
      </c>
      <c r="K23" s="25">
        <v>2.5</v>
      </c>
      <c r="L23" s="9">
        <v>605</v>
      </c>
      <c r="M23" s="19">
        <f>L23*K23</f>
        <v>1512.5</v>
      </c>
      <c r="N23" s="1"/>
    </row>
    <row r="24" spans="1:14" x14ac:dyDescent="0.25">
      <c r="A24" s="1"/>
      <c r="B24" s="46" t="s">
        <v>26</v>
      </c>
      <c r="C24" s="21">
        <v>50</v>
      </c>
      <c r="D24" s="38">
        <v>1</v>
      </c>
      <c r="E24" s="39">
        <f>C24*D24</f>
        <v>50</v>
      </c>
      <c r="F24" s="27"/>
      <c r="G24" s="1"/>
      <c r="H24" s="1"/>
      <c r="I24" s="27"/>
      <c r="J24" s="20" t="s">
        <v>18</v>
      </c>
      <c r="K24" s="21">
        <v>0</v>
      </c>
      <c r="L24" s="21">
        <v>0</v>
      </c>
      <c r="M24" s="22">
        <f>L24*K24</f>
        <v>0</v>
      </c>
      <c r="N24" s="1"/>
    </row>
    <row r="25" spans="1:14" x14ac:dyDescent="0.25">
      <c r="A25" s="1"/>
      <c r="B25" s="46" t="s">
        <v>27</v>
      </c>
      <c r="C25" s="21">
        <v>5</v>
      </c>
      <c r="D25" s="38">
        <v>9</v>
      </c>
      <c r="E25" s="39">
        <f>C25*D25</f>
        <v>45</v>
      </c>
      <c r="F25" s="27"/>
      <c r="G25" s="1"/>
      <c r="H25" s="1"/>
      <c r="I25" s="27"/>
      <c r="J25" s="20"/>
      <c r="K25" s="21">
        <f>M25/L25</f>
        <v>1.7363636363636363</v>
      </c>
      <c r="L25" s="21">
        <f>SUM(L21:L24)</f>
        <v>1925</v>
      </c>
      <c r="M25" s="22">
        <f>SUM(M21:M24)</f>
        <v>3342.5</v>
      </c>
      <c r="N25" s="1"/>
    </row>
    <row r="26" spans="1:14" x14ac:dyDescent="0.25">
      <c r="A26" s="1"/>
      <c r="B26" s="1"/>
      <c r="C26" s="1"/>
      <c r="D26" s="1"/>
      <c r="E26" s="1"/>
      <c r="F26" s="27"/>
      <c r="G26" s="1"/>
      <c r="H26" s="1"/>
      <c r="I26" s="27"/>
      <c r="J26" s="27"/>
      <c r="K26" s="27"/>
      <c r="L26" s="1"/>
      <c r="M26" s="1"/>
      <c r="N26" s="1"/>
    </row>
    <row r="27" spans="1:14" x14ac:dyDescent="0.25">
      <c r="A27" s="1"/>
      <c r="B27" s="24" t="s">
        <v>28</v>
      </c>
      <c r="C27" s="15"/>
      <c r="D27" s="15"/>
      <c r="E27" s="47">
        <f>E13+E20+E22+E23+E24+E25</f>
        <v>25487.5</v>
      </c>
      <c r="F27" s="27"/>
      <c r="G27" s="1"/>
      <c r="H27" s="1"/>
      <c r="I27" s="27"/>
      <c r="J27" s="27"/>
      <c r="K27" s="27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27"/>
      <c r="G28" s="1"/>
      <c r="H28" s="1"/>
      <c r="I28" s="27"/>
      <c r="J28" s="27"/>
      <c r="K28" s="27"/>
      <c r="L28" s="1"/>
      <c r="M28" s="1"/>
      <c r="N28" s="1"/>
    </row>
    <row r="29" spans="1:14" x14ac:dyDescent="0.25">
      <c r="G29" s="27"/>
      <c r="H29" s="27"/>
      <c r="J29" s="27"/>
      <c r="K29" s="27"/>
      <c r="L29" s="1"/>
      <c r="M29" s="1"/>
    </row>
    <row r="30" spans="1:14" x14ac:dyDescent="0.25">
      <c r="G30" s="27"/>
      <c r="H30" s="27"/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Admin</cp:lastModifiedBy>
  <cp:lastPrinted>2024-07-25T11:51:47Z</cp:lastPrinted>
  <dcterms:created xsi:type="dcterms:W3CDTF">2017-11-23T13:48:52Z</dcterms:created>
  <dcterms:modified xsi:type="dcterms:W3CDTF">2024-07-25T12:47:15Z</dcterms:modified>
</cp:coreProperties>
</file>